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218D360A-375B-45A1-BB08-1A6F51440F2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0" l="1"/>
  <c r="N128" i="10"/>
  <c r="N140" i="10"/>
  <c r="N170" i="10"/>
  <c r="N104" i="10"/>
  <c r="N152" i="10"/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12" i="10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N184" i="10" l="1"/>
  <c r="P184" i="10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<sst xmlns="http://schemas.openxmlformats.org/spreadsheetml/2006/main" count="300" uniqueCount="97">
  <si>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</si>
  <si>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</si>
  <si>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</si>
  <si>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</si>
  <si>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</si>
  <si>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</si>
  <si>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</si>
  <si>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</si>
  <si>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</si>
  <si>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</si>
  <si>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</si>
  <si>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</si>
  <si>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</si>
  <si>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</si>
  <si>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</si>
  <si>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</si>
  <si>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</si>
  <si>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</si>
  <si>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</si>
  <si>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</si>
  <si>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</si>
  <si>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</si>
  <si>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</si>
  <si>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</si>
  <si>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</si>
  <si>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</si>
  <si>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</si>
  <si>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</si>
  <si>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</si>
  <si>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</si>
  <si>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</si>
  <si>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</si>
  <si>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</si>
  <si>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</si>
  <si>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</si>
  <si>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</si>
  <si>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</si>
  <si>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</si>
  <si>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</si>
  <si>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</si>
  <si>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</si>
  <si>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</si>
  <si>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</si>
  <si>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</si>
  <si>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</si>
  <si>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</si>
  <si>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</si>
  <si>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</si>
  <si>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</si>
  <si>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</si>
  <si>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</si>
  <si>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</si>
  <si>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</si>
  <si>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</si>
  <si>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</si>
  <si>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</si>
  <si>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</si>
  <si>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</si>
  <si>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</si>
  <si>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</si>
  <si>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</si>
  <si>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</si>
  <si>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</si>
  <si>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</si>
  <si>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</si>
  <si>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</si>
  <si>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</si>
  <si>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</si>
  <si>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</si>
  <si>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</si>
  <si>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</si>
  <si>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</si>
  <si>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</si>
  <si>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</si>
  <si>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</si>
  <si>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</si>
  <si>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</si>
  <si>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</si>
  <si>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</si>
  <si>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</si>
  <si>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</si>
  <si>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</si>
  <si>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</si>
  <si>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</si>
  <si>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</si>
  <si>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</si>
  <si>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</si>
  <si>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</si>
  <si>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</si>
  <si>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</si>
  <si>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</si>
  <si>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2019-2024</t>
  </si>
  <si>
    <t>2018-2019, 2022-2024</t>
  </si>
  <si>
    <t>2.11</t>
  </si>
  <si>
    <t>,</t>
  </si>
  <si>
    <t xml:space="preserve">Благоустройство общественных территорий </t>
  </si>
  <si>
    <t>Благоустройство общественных территорий(в части закупки контейнеров для сбора
ТКО)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</si>
</sst>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3"/>
  <sheetViews>
    <sheetView tabSelected="1" topLeftCell="D1" zoomScale="90" zoomScaleNormal="90" zoomScaleSheetLayoutView="50" workbookViewId="0">
      <pane ySplit="8" topLeftCell="A178" activePane="bottomLeft" state="frozen"/>
      <selection pane="bottomLeft" activeCell="G184" sqref="G184:P189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5" width="14.33203125" style="2" bestFit="1" customWidth="1"/>
    <col min="16" max="16" width="12.88671875" style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92"/>
      <c r="I1" s="92"/>
      <c r="J1" s="92"/>
      <c r="K1" s="92"/>
      <c r="L1" s="92"/>
      <c r="M1" s="92"/>
      <c r="N1" s="92"/>
      <c r="O1" s="92"/>
      <c r="P1" s="92"/>
    </row>
    <row r="2" spans="2:16" ht="12" customHeight="1" x14ac:dyDescent="0.3">
      <c r="H2" s="4"/>
      <c r="I2" s="4"/>
      <c r="J2" s="4"/>
      <c r="K2" s="4"/>
      <c r="L2" s="4"/>
      <c r="M2" s="4"/>
      <c r="N2" s="4"/>
      <c r="O2" s="4"/>
      <c r="P2" s="4"/>
    </row>
    <row r="3" spans="2:16" ht="35.25" customHeight="1" x14ac:dyDescent="0.3">
      <c r="H3" s="96" t="s">
        <v>64</v>
      </c>
      <c r="I3" s="96"/>
      <c r="J3" s="96"/>
      <c r="K3" s="96"/>
      <c r="L3" s="96"/>
      <c r="M3" s="96"/>
      <c r="N3" s="96"/>
      <c r="O3" s="96"/>
      <c r="P3" s="96"/>
    </row>
    <row r="4" spans="2:16" ht="16.5" customHeight="1" x14ac:dyDescent="0.3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3">
      <c r="B5" s="97" t="s">
        <v>65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3">
      <c r="B7" s="98" t="s">
        <v>6</v>
      </c>
      <c r="C7" s="77" t="s">
        <v>13</v>
      </c>
      <c r="D7" s="77" t="s">
        <v>0</v>
      </c>
      <c r="E7" s="77" t="s">
        <v>12</v>
      </c>
      <c r="F7" s="79" t="s">
        <v>7</v>
      </c>
      <c r="G7" s="81" t="s">
        <v>8</v>
      </c>
      <c r="H7" s="93" t="s">
        <v>84</v>
      </c>
      <c r="I7" s="77"/>
      <c r="J7" s="77"/>
      <c r="K7" s="77"/>
      <c r="L7" s="77"/>
      <c r="M7" s="77"/>
      <c r="N7" s="77"/>
      <c r="O7" s="94"/>
      <c r="P7" s="95"/>
    </row>
    <row r="8" spans="2:16" ht="13.5" customHeight="1" thickBot="1" x14ac:dyDescent="0.35">
      <c r="B8" s="99"/>
      <c r="C8" s="78"/>
      <c r="D8" s="78"/>
      <c r="E8" s="78"/>
      <c r="F8" s="80"/>
      <c r="G8" s="82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9">
        <v>2024</v>
      </c>
      <c r="O8" s="9">
        <v>2025</v>
      </c>
      <c r="P8" s="10">
        <v>2026</v>
      </c>
    </row>
    <row r="9" spans="2:16" ht="16.2" thickBot="1" x14ac:dyDescent="0.35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3">
      <c r="B10" s="112"/>
      <c r="C10" s="74" t="s">
        <v>14</v>
      </c>
      <c r="D10" s="113" t="s">
        <v>11</v>
      </c>
      <c r="E10" s="114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3">
      <c r="B11" s="112"/>
      <c r="C11" s="75"/>
      <c r="D11" s="113"/>
      <c r="E11" s="114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3">
      <c r="B12" s="112"/>
      <c r="C12" s="75"/>
      <c r="D12" s="113"/>
      <c r="E12" s="114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3">
      <c r="B13" s="112"/>
      <c r="C13" s="75"/>
      <c r="D13" s="113"/>
      <c r="E13" s="114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3">
      <c r="B14" s="112"/>
      <c r="C14" s="76"/>
      <c r="D14" s="113"/>
      <c r="E14" s="114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2" hidden="1" thickBot="1" x14ac:dyDescent="0.35">
      <c r="B15" s="100"/>
      <c r="C15" s="101"/>
      <c r="D15" s="101"/>
      <c r="E15" s="102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3">
      <c r="B16" s="103" t="s">
        <v>15</v>
      </c>
      <c r="C16" s="106" t="s">
        <v>21</v>
      </c>
      <c r="D16" s="106" t="s">
        <v>88</v>
      </c>
      <c r="E16" s="109" t="s">
        <v>10</v>
      </c>
      <c r="F16" s="25" t="s">
        <v>1</v>
      </c>
      <c r="G16" s="26">
        <f>SUM(H16:P16)</f>
        <v>692508.52824000013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156677.28479999999</v>
      </c>
      <c r="O16" s="28">
        <f t="shared" ref="O16" si="1">SUM(O22,O28,O34,O40,O46,O52,O58,O64,O70,O76,O82,O88,O94,O100)</f>
        <v>160125.64626000001</v>
      </c>
      <c r="P16" s="29">
        <f t="shared" si="0"/>
        <v>0</v>
      </c>
    </row>
    <row r="17" spans="2:20" x14ac:dyDescent="0.3">
      <c r="B17" s="104"/>
      <c r="C17" s="107"/>
      <c r="D17" s="107"/>
      <c r="E17" s="110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3">
      <c r="B18" s="104"/>
      <c r="C18" s="107"/>
      <c r="D18" s="107"/>
      <c r="E18" s="110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3">
      <c r="B19" s="104"/>
      <c r="C19" s="107"/>
      <c r="D19" s="107"/>
      <c r="E19" s="110"/>
      <c r="F19" s="35" t="s">
        <v>55</v>
      </c>
      <c r="G19" s="31">
        <f t="shared" si="2"/>
        <v>378383.32085999998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144232.90750999999</v>
      </c>
      <c r="O19" s="33">
        <f t="shared" ref="O19" si="6">SUM(O25,O31,O37,O43,O49,O55,O61,O67,O73,O79,O85,O91,O97,O103)</f>
        <v>160125.64626000001</v>
      </c>
      <c r="P19" s="34">
        <f t="shared" si="3"/>
        <v>0</v>
      </c>
    </row>
    <row r="20" spans="2:20" x14ac:dyDescent="0.3">
      <c r="B20" s="104"/>
      <c r="C20" s="107"/>
      <c r="D20" s="107"/>
      <c r="E20" s="110"/>
      <c r="F20" s="30" t="s">
        <v>4</v>
      </c>
      <c r="G20" s="31">
        <f t="shared" si="2"/>
        <v>186013.80765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3609.3772899999999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3">
      <c r="B21" s="105"/>
      <c r="C21" s="108"/>
      <c r="D21" s="108"/>
      <c r="E21" s="111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3">
      <c r="B22" s="83" t="s">
        <v>16</v>
      </c>
      <c r="C22" s="86" t="s">
        <v>73</v>
      </c>
      <c r="D22" s="86" t="s">
        <v>88</v>
      </c>
      <c r="E22" s="89" t="s">
        <v>10</v>
      </c>
      <c r="F22" s="41" t="s">
        <v>1</v>
      </c>
      <c r="G22" s="42">
        <f t="shared" si="2"/>
        <v>421867.25922999997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144377.28479999999</v>
      </c>
      <c r="O22" s="44">
        <f t="shared" ref="O22" si="10">SUM(O23:O27)</f>
        <v>160125.64626000001</v>
      </c>
      <c r="P22" s="45">
        <f t="shared" si="9"/>
        <v>0</v>
      </c>
      <c r="Q22" s="46"/>
      <c r="R22" s="46"/>
    </row>
    <row r="23" spans="2:20" x14ac:dyDescent="0.3">
      <c r="B23" s="84"/>
      <c r="C23" s="87"/>
      <c r="D23" s="87"/>
      <c r="E23" s="90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3">
      <c r="B24" s="84"/>
      <c r="C24" s="87"/>
      <c r="D24" s="87"/>
      <c r="E24" s="90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3">
      <c r="B25" s="84"/>
      <c r="C25" s="87"/>
      <c r="D25" s="87"/>
      <c r="E25" s="90"/>
      <c r="F25" s="52" t="s">
        <v>55</v>
      </c>
      <c r="G25" s="48">
        <f t="shared" si="2"/>
        <v>378383.32085999998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144232.90750999999</v>
      </c>
      <c r="O25" s="50">
        <f>160125.589+0.05726</f>
        <v>160125.64626000001</v>
      </c>
      <c r="P25" s="51"/>
      <c r="T25" s="54"/>
    </row>
    <row r="26" spans="2:20" x14ac:dyDescent="0.3">
      <c r="B26" s="84"/>
      <c r="C26" s="87"/>
      <c r="D26" s="87"/>
      <c r="E26" s="90"/>
      <c r="F26" s="47" t="s">
        <v>4</v>
      </c>
      <c r="G26" s="48">
        <f t="shared" si="2"/>
        <v>9222.0883699999995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144.37728999999999</v>
      </c>
      <c r="O26" s="50"/>
      <c r="P26" s="51"/>
    </row>
    <row r="27" spans="2:20" x14ac:dyDescent="0.3">
      <c r="B27" s="85"/>
      <c r="C27" s="88"/>
      <c r="D27" s="88"/>
      <c r="E27" s="91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3">
      <c r="B28" s="83" t="s">
        <v>17</v>
      </c>
      <c r="C28" s="86" t="s">
        <v>72</v>
      </c>
      <c r="D28" s="86">
        <v>2022</v>
      </c>
      <c r="E28" s="89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3">
      <c r="B29" s="84"/>
      <c r="C29" s="87"/>
      <c r="D29" s="87"/>
      <c r="E29" s="90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3">
      <c r="B30" s="84">
        <v>44593</v>
      </c>
      <c r="C30" s="87"/>
      <c r="D30" s="87"/>
      <c r="E30" s="90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3">
      <c r="B31" s="84"/>
      <c r="C31" s="87"/>
      <c r="D31" s="87"/>
      <c r="E31" s="90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3">
      <c r="B32" s="84"/>
      <c r="C32" s="87"/>
      <c r="D32" s="87"/>
      <c r="E32" s="90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3">
      <c r="B33" s="85"/>
      <c r="C33" s="88"/>
      <c r="D33" s="88"/>
      <c r="E33" s="91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3">
      <c r="B34" s="83" t="s">
        <v>18</v>
      </c>
      <c r="C34" s="86" t="s">
        <v>75</v>
      </c>
      <c r="D34" s="86" t="s">
        <v>78</v>
      </c>
      <c r="E34" s="89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3">
      <c r="B35" s="84"/>
      <c r="C35" s="87"/>
      <c r="D35" s="87"/>
      <c r="E35" s="90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3">
      <c r="B36" s="84"/>
      <c r="C36" s="87"/>
      <c r="D36" s="87"/>
      <c r="E36" s="90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3">
      <c r="B37" s="84"/>
      <c r="C37" s="87"/>
      <c r="D37" s="87"/>
      <c r="E37" s="90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3">
      <c r="B38" s="84"/>
      <c r="C38" s="87"/>
      <c r="D38" s="87"/>
      <c r="E38" s="90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3">
      <c r="B39" s="85"/>
      <c r="C39" s="88"/>
      <c r="D39" s="88"/>
      <c r="E39" s="91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3">
      <c r="B40" s="83" t="s">
        <v>22</v>
      </c>
      <c r="C40" s="86" t="s">
        <v>60</v>
      </c>
      <c r="D40" s="86" t="s">
        <v>70</v>
      </c>
      <c r="E40" s="89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3">
      <c r="B41" s="84"/>
      <c r="C41" s="87"/>
      <c r="D41" s="87"/>
      <c r="E41" s="90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3">
      <c r="B42" s="84"/>
      <c r="C42" s="87"/>
      <c r="D42" s="87"/>
      <c r="E42" s="90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3">
      <c r="B43" s="84"/>
      <c r="C43" s="87"/>
      <c r="D43" s="87"/>
      <c r="E43" s="90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3">
      <c r="B44" s="84"/>
      <c r="C44" s="87"/>
      <c r="D44" s="87"/>
      <c r="E44" s="90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3">
      <c r="B45" s="85"/>
      <c r="C45" s="88"/>
      <c r="D45" s="88"/>
      <c r="E45" s="91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3">
      <c r="B46" s="83" t="s">
        <v>23</v>
      </c>
      <c r="C46" s="86" t="s">
        <v>29</v>
      </c>
      <c r="D46" s="86" t="s">
        <v>79</v>
      </c>
      <c r="E46" s="89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3">
      <c r="B47" s="84"/>
      <c r="C47" s="87"/>
      <c r="D47" s="87"/>
      <c r="E47" s="90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3">
      <c r="B48" s="84"/>
      <c r="C48" s="87"/>
      <c r="D48" s="87"/>
      <c r="E48" s="90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3">
      <c r="B49" s="84"/>
      <c r="C49" s="87"/>
      <c r="D49" s="87"/>
      <c r="E49" s="90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3">
      <c r="B50" s="84"/>
      <c r="C50" s="87"/>
      <c r="D50" s="87"/>
      <c r="E50" s="90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3">
      <c r="B51" s="85"/>
      <c r="C51" s="88"/>
      <c r="D51" s="88"/>
      <c r="E51" s="91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3">
      <c r="B52" s="83" t="s">
        <v>24</v>
      </c>
      <c r="C52" s="86" t="s">
        <v>52</v>
      </c>
      <c r="D52" s="86" t="s">
        <v>76</v>
      </c>
      <c r="E52" s="89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3">
      <c r="B53" s="84"/>
      <c r="C53" s="87"/>
      <c r="D53" s="87"/>
      <c r="E53" s="90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3">
      <c r="B54" s="84"/>
      <c r="C54" s="87"/>
      <c r="D54" s="87"/>
      <c r="E54" s="90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3">
      <c r="B55" s="84"/>
      <c r="C55" s="87"/>
      <c r="D55" s="87"/>
      <c r="E55" s="90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3">
      <c r="B56" s="84"/>
      <c r="C56" s="87"/>
      <c r="D56" s="87"/>
      <c r="E56" s="90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3">
      <c r="B57" s="85"/>
      <c r="C57" s="88"/>
      <c r="D57" s="88"/>
      <c r="E57" s="91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3">
      <c r="B58" s="83" t="s">
        <v>25</v>
      </c>
      <c r="C58" s="86" t="s">
        <v>59</v>
      </c>
      <c r="D58" s="86" t="s">
        <v>49</v>
      </c>
      <c r="E58" s="89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3">
      <c r="B59" s="84"/>
      <c r="C59" s="87"/>
      <c r="D59" s="87"/>
      <c r="E59" s="90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3">
      <c r="B60" s="84"/>
      <c r="C60" s="87"/>
      <c r="D60" s="87"/>
      <c r="E60" s="90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3">
      <c r="B61" s="84"/>
      <c r="C61" s="87"/>
      <c r="D61" s="87"/>
      <c r="E61" s="90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3">
      <c r="B62" s="84"/>
      <c r="C62" s="87"/>
      <c r="D62" s="87"/>
      <c r="E62" s="90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3">
      <c r="B63" s="85"/>
      <c r="C63" s="88"/>
      <c r="D63" s="88"/>
      <c r="E63" s="91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3">
      <c r="B64" s="83" t="s">
        <v>26</v>
      </c>
      <c r="C64" s="86" t="s">
        <v>33</v>
      </c>
      <c r="D64" s="86" t="s">
        <v>80</v>
      </c>
      <c r="E64" s="89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3">
      <c r="B65" s="84"/>
      <c r="C65" s="87"/>
      <c r="D65" s="87"/>
      <c r="E65" s="90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3">
      <c r="B66" s="84"/>
      <c r="C66" s="87"/>
      <c r="D66" s="87"/>
      <c r="E66" s="90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3">
      <c r="B67" s="84"/>
      <c r="C67" s="87"/>
      <c r="D67" s="87"/>
      <c r="E67" s="90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3">
      <c r="B68" s="84"/>
      <c r="C68" s="87"/>
      <c r="D68" s="87"/>
      <c r="E68" s="90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3">
      <c r="B69" s="85"/>
      <c r="C69" s="88"/>
      <c r="D69" s="88"/>
      <c r="E69" s="91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3">
      <c r="B70" s="83" t="s">
        <v>27</v>
      </c>
      <c r="C70" s="86" t="s">
        <v>47</v>
      </c>
      <c r="D70" s="86" t="s">
        <v>81</v>
      </c>
      <c r="E70" s="89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3">
      <c r="B71" s="84"/>
      <c r="C71" s="87"/>
      <c r="D71" s="87"/>
      <c r="E71" s="90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3">
      <c r="B72" s="84"/>
      <c r="C72" s="87"/>
      <c r="D72" s="87"/>
      <c r="E72" s="90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3">
      <c r="B73" s="84"/>
      <c r="C73" s="87"/>
      <c r="D73" s="87"/>
      <c r="E73" s="90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3">
      <c r="B74" s="84"/>
      <c r="C74" s="87"/>
      <c r="D74" s="87"/>
      <c r="E74" s="90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3">
      <c r="B75" s="85"/>
      <c r="C75" s="88"/>
      <c r="D75" s="88"/>
      <c r="E75" s="91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3">
      <c r="B76" s="83" t="s">
        <v>28</v>
      </c>
      <c r="C76" s="86" t="s">
        <v>77</v>
      </c>
      <c r="D76" s="86" t="s">
        <v>92</v>
      </c>
      <c r="E76" s="89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3">
      <c r="B77" s="84"/>
      <c r="C77" s="87"/>
      <c r="D77" s="87"/>
      <c r="E77" s="90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3">
      <c r="B78" s="84"/>
      <c r="C78" s="87"/>
      <c r="D78" s="87"/>
      <c r="E78" s="90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3">
      <c r="B79" s="84"/>
      <c r="C79" s="87"/>
      <c r="D79" s="87"/>
      <c r="E79" s="90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3">
      <c r="B80" s="84"/>
      <c r="C80" s="87"/>
      <c r="D80" s="87"/>
      <c r="E80" s="90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3">
      <c r="B81" s="85"/>
      <c r="C81" s="88"/>
      <c r="D81" s="88"/>
      <c r="E81" s="91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3">
      <c r="B82" s="83" t="s">
        <v>30</v>
      </c>
      <c r="C82" s="86" t="s">
        <v>34</v>
      </c>
      <c r="D82" s="86" t="s">
        <v>66</v>
      </c>
      <c r="E82" s="89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3">
      <c r="B83" s="84"/>
      <c r="C83" s="87"/>
      <c r="D83" s="87"/>
      <c r="E83" s="90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3">
      <c r="B84" s="84"/>
      <c r="C84" s="87"/>
      <c r="D84" s="87"/>
      <c r="E84" s="90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3">
      <c r="B85" s="84"/>
      <c r="C85" s="87"/>
      <c r="D85" s="87"/>
      <c r="E85" s="90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3">
      <c r="B86" s="84"/>
      <c r="C86" s="87"/>
      <c r="D86" s="87"/>
      <c r="E86" s="90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3">
      <c r="B87" s="85"/>
      <c r="C87" s="88"/>
      <c r="D87" s="88"/>
      <c r="E87" s="91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3">
      <c r="B88" s="83" t="s">
        <v>31</v>
      </c>
      <c r="C88" s="86" t="s">
        <v>44</v>
      </c>
      <c r="D88" s="86" t="s">
        <v>66</v>
      </c>
      <c r="E88" s="89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3">
      <c r="B89" s="84"/>
      <c r="C89" s="87"/>
      <c r="D89" s="87"/>
      <c r="E89" s="90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3">
      <c r="B90" s="84"/>
      <c r="C90" s="87"/>
      <c r="D90" s="87"/>
      <c r="E90" s="90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3">
      <c r="B91" s="84"/>
      <c r="C91" s="87"/>
      <c r="D91" s="87"/>
      <c r="E91" s="90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3">
      <c r="B92" s="84"/>
      <c r="C92" s="87"/>
      <c r="D92" s="87"/>
      <c r="E92" s="90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3">
      <c r="B93" s="85"/>
      <c r="C93" s="88"/>
      <c r="D93" s="88"/>
      <c r="E93" s="91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3">
      <c r="B94" s="83" t="s">
        <v>32</v>
      </c>
      <c r="C94" s="86" t="s">
        <v>35</v>
      </c>
      <c r="D94" s="86" t="s">
        <v>38</v>
      </c>
      <c r="E94" s="89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3">
      <c r="B95" s="84"/>
      <c r="C95" s="87"/>
      <c r="D95" s="87"/>
      <c r="E95" s="90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3">
      <c r="B96" s="84"/>
      <c r="C96" s="87"/>
      <c r="D96" s="87"/>
      <c r="E96" s="90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3">
      <c r="B97" s="84"/>
      <c r="C97" s="87"/>
      <c r="D97" s="87"/>
      <c r="E97" s="90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3">
      <c r="B98" s="84"/>
      <c r="C98" s="87"/>
      <c r="D98" s="87"/>
      <c r="E98" s="90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3">
      <c r="B99" s="85"/>
      <c r="C99" s="88"/>
      <c r="D99" s="88"/>
      <c r="E99" s="91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3">
      <c r="B100" s="83" t="s">
        <v>71</v>
      </c>
      <c r="C100" s="86" t="s">
        <v>51</v>
      </c>
      <c r="D100" s="86" t="s">
        <v>87</v>
      </c>
      <c r="E100" s="89" t="s">
        <v>20</v>
      </c>
      <c r="F100" s="41" t="s">
        <v>1</v>
      </c>
      <c r="G100" s="42">
        <f t="shared" si="29"/>
        <v>1194.64509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0</v>
      </c>
      <c r="O100" s="44">
        <f t="shared" ref="O100" si="37">SUM(O101:O105)</f>
        <v>0</v>
      </c>
      <c r="P100" s="45">
        <f t="shared" si="36"/>
        <v>0</v>
      </c>
    </row>
    <row r="101" spans="2:19" x14ac:dyDescent="0.3">
      <c r="B101" s="84"/>
      <c r="C101" s="87"/>
      <c r="D101" s="87"/>
      <c r="E101" s="90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3">
      <c r="B102" s="84"/>
      <c r="C102" s="87"/>
      <c r="D102" s="87"/>
      <c r="E102" s="90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3">
      <c r="B103" s="84"/>
      <c r="C103" s="87"/>
      <c r="D103" s="87"/>
      <c r="E103" s="90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3">
      <c r="B104" s="84"/>
      <c r="C104" s="87"/>
      <c r="D104" s="87"/>
      <c r="E104" s="90"/>
      <c r="F104" s="47" t="s">
        <v>4</v>
      </c>
      <c r="G104" s="48">
        <f t="shared" si="29"/>
        <v>1194.64509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f>600-600</f>
        <v>0</v>
      </c>
      <c r="O104" s="50"/>
      <c r="P104" s="51"/>
    </row>
    <row r="105" spans="2:19" ht="16.2" thickBot="1" x14ac:dyDescent="0.35">
      <c r="B105" s="118"/>
      <c r="C105" s="119"/>
      <c r="D105" s="119"/>
      <c r="E105" s="78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3">
      <c r="B106" s="83" t="s">
        <v>90</v>
      </c>
      <c r="C106" s="86" t="s">
        <v>89</v>
      </c>
      <c r="D106" s="86">
        <v>2024</v>
      </c>
      <c r="E106" s="89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3">
      <c r="B107" s="84"/>
      <c r="C107" s="87"/>
      <c r="D107" s="87"/>
      <c r="E107" s="90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3">
      <c r="B108" s="84"/>
      <c r="C108" s="87"/>
      <c r="D108" s="87"/>
      <c r="E108" s="90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3">
      <c r="B109" s="84"/>
      <c r="C109" s="87"/>
      <c r="D109" s="87"/>
      <c r="E109" s="90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3">
      <c r="B110" s="84"/>
      <c r="C110" s="87"/>
      <c r="D110" s="87"/>
      <c r="E110" s="90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2" thickBot="1" x14ac:dyDescent="0.35">
      <c r="B111" s="118"/>
      <c r="C111" s="119"/>
      <c r="D111" s="119"/>
      <c r="E111" s="78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3">
      <c r="B112" s="103" t="s">
        <v>36</v>
      </c>
      <c r="C112" s="106" t="s">
        <v>37</v>
      </c>
      <c r="D112" s="106" t="s">
        <v>88</v>
      </c>
      <c r="E112" s="109" t="s">
        <v>10</v>
      </c>
      <c r="F112" s="25" t="s">
        <v>1</v>
      </c>
      <c r="G112" s="26">
        <f t="shared" si="29"/>
        <v>1173083.4491900003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81226.222710000016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3">
      <c r="B113" s="104"/>
      <c r="C113" s="107"/>
      <c r="D113" s="107"/>
      <c r="E113" s="110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3">
      <c r="B114" s="104"/>
      <c r="C114" s="107"/>
      <c r="D114" s="107"/>
      <c r="E114" s="110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3">
      <c r="B115" s="104"/>
      <c r="C115" s="107"/>
      <c r="D115" s="107"/>
      <c r="E115" s="110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>SUM(N121,N127,N133,N139,N145,N151,N157,N163,N169,N175,N181)</f>
        <v>22306.55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3">
      <c r="B116" s="104"/>
      <c r="C116" s="107"/>
      <c r="D116" s="107"/>
      <c r="E116" s="110"/>
      <c r="F116" s="30" t="s">
        <v>4</v>
      </c>
      <c r="G116" s="31">
        <f t="shared" si="29"/>
        <v>81507.337159999995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5235.6714700000002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3">
      <c r="B117" s="105"/>
      <c r="C117" s="108"/>
      <c r="D117" s="108"/>
      <c r="E117" s="111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3">
      <c r="B118" s="83" t="s">
        <v>19</v>
      </c>
      <c r="C118" s="86" t="s">
        <v>61</v>
      </c>
      <c r="D118" s="86">
        <v>2018</v>
      </c>
      <c r="E118" s="89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3">
      <c r="B119" s="84"/>
      <c r="C119" s="87"/>
      <c r="D119" s="87"/>
      <c r="E119" s="90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3">
      <c r="B120" s="84"/>
      <c r="C120" s="87"/>
      <c r="D120" s="87"/>
      <c r="E120" s="90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3">
      <c r="B121" s="84"/>
      <c r="C121" s="87"/>
      <c r="D121" s="87"/>
      <c r="E121" s="90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3">
      <c r="B122" s="84"/>
      <c r="C122" s="87"/>
      <c r="D122" s="87"/>
      <c r="E122" s="90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3">
      <c r="B123" s="85"/>
      <c r="C123" s="88"/>
      <c r="D123" s="88"/>
      <c r="E123" s="91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3">
      <c r="B124" s="83" t="s">
        <v>39</v>
      </c>
      <c r="C124" s="86" t="s">
        <v>53</v>
      </c>
      <c r="D124" s="86" t="s">
        <v>87</v>
      </c>
      <c r="E124" s="89" t="s">
        <v>10</v>
      </c>
      <c r="F124" s="41" t="s">
        <v>1</v>
      </c>
      <c r="G124" s="42">
        <f t="shared" si="29"/>
        <v>1067069.7050400001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54829.579480000008</v>
      </c>
      <c r="O124" s="44">
        <f t="shared" ref="O124" si="50">SUM(O125:O129)</f>
        <v>0</v>
      </c>
      <c r="P124" s="45">
        <f t="shared" si="49"/>
        <v>0</v>
      </c>
    </row>
    <row r="125" spans="2:20" x14ac:dyDescent="0.3">
      <c r="B125" s="84"/>
      <c r="C125" s="87"/>
      <c r="D125" s="87"/>
      <c r="E125" s="90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3">
      <c r="B126" s="84"/>
      <c r="C126" s="87"/>
      <c r="D126" s="87"/>
      <c r="E126" s="90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3">
      <c r="B127" s="84"/>
      <c r="C127" s="87"/>
      <c r="D127" s="87"/>
      <c r="E127" s="90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3">
      <c r="B128" s="84"/>
      <c r="C128" s="87"/>
      <c r="D128" s="87"/>
      <c r="E128" s="90"/>
      <c r="F128" s="47" t="s">
        <v>4</v>
      </c>
      <c r="G128" s="48">
        <f t="shared" si="29"/>
        <v>28872.025010000001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f>54.75876-4167.79561+70.81948+1067.79561+3100</f>
        <v>125.57823999999982</v>
      </c>
      <c r="O128" s="50"/>
      <c r="P128" s="51"/>
      <c r="S128" s="54"/>
      <c r="T128" s="66"/>
    </row>
    <row r="129" spans="2:18" x14ac:dyDescent="0.3">
      <c r="B129" s="85"/>
      <c r="C129" s="88"/>
      <c r="D129" s="88"/>
      <c r="E129" s="91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3" t="s">
        <v>67</v>
      </c>
    </row>
    <row r="130" spans="2:18" ht="15.75" customHeight="1" x14ac:dyDescent="0.3">
      <c r="B130" s="83" t="s">
        <v>40</v>
      </c>
      <c r="C130" s="86" t="s">
        <v>74</v>
      </c>
      <c r="D130" s="86" t="s">
        <v>68</v>
      </c>
      <c r="E130" s="89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3">
      <c r="B131" s="84"/>
      <c r="C131" s="87"/>
      <c r="D131" s="87"/>
      <c r="E131" s="90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3">
      <c r="B132" s="84"/>
      <c r="C132" s="87"/>
      <c r="D132" s="87"/>
      <c r="E132" s="90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3">
      <c r="B133" s="84"/>
      <c r="C133" s="87"/>
      <c r="D133" s="87"/>
      <c r="E133" s="90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3">
      <c r="B134" s="84"/>
      <c r="C134" s="87"/>
      <c r="D134" s="87"/>
      <c r="E134" s="90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3">
      <c r="B135" s="85"/>
      <c r="C135" s="88"/>
      <c r="D135" s="88"/>
      <c r="E135" s="91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3">
      <c r="B136" s="83" t="s">
        <v>41</v>
      </c>
      <c r="C136" s="86" t="s">
        <v>58</v>
      </c>
      <c r="D136" s="86" t="s">
        <v>69</v>
      </c>
      <c r="E136" s="89" t="s">
        <v>48</v>
      </c>
      <c r="F136" s="41" t="s">
        <v>1</v>
      </c>
      <c r="G136" s="42">
        <f t="shared" si="29"/>
        <v>10894.20924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2200</v>
      </c>
      <c r="O136" s="44">
        <f t="shared" ref="O136" si="54">SUM(O137:O141)</f>
        <v>0</v>
      </c>
      <c r="P136" s="45">
        <f t="shared" si="53"/>
        <v>0</v>
      </c>
    </row>
    <row r="137" spans="2:18" x14ac:dyDescent="0.3">
      <c r="B137" s="84"/>
      <c r="C137" s="87"/>
      <c r="D137" s="87"/>
      <c r="E137" s="90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3">
      <c r="B138" s="84"/>
      <c r="C138" s="87"/>
      <c r="D138" s="87"/>
      <c r="E138" s="90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3">
      <c r="B139" s="84"/>
      <c r="C139" s="87"/>
      <c r="D139" s="87"/>
      <c r="E139" s="90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3">
      <c r="B140" s="84"/>
      <c r="C140" s="87"/>
      <c r="D140" s="87"/>
      <c r="E140" s="90"/>
      <c r="F140" s="47" t="s">
        <v>4</v>
      </c>
      <c r="G140" s="48">
        <f t="shared" si="29"/>
        <v>5194.2092400000001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>
        <f>2200</f>
        <v>2200</v>
      </c>
      <c r="O140" s="50"/>
      <c r="P140" s="51"/>
    </row>
    <row r="141" spans="2:18" x14ac:dyDescent="0.3">
      <c r="B141" s="85"/>
      <c r="C141" s="88"/>
      <c r="D141" s="88"/>
      <c r="E141" s="91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3">
      <c r="B142" s="83" t="s">
        <v>42</v>
      </c>
      <c r="C142" s="86" t="s">
        <v>62</v>
      </c>
      <c r="D142" s="86">
        <v>2019</v>
      </c>
      <c r="E142" s="89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3">
      <c r="B143" s="84"/>
      <c r="C143" s="87"/>
      <c r="D143" s="87"/>
      <c r="E143" s="90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3">
      <c r="B144" s="84"/>
      <c r="C144" s="87"/>
      <c r="D144" s="87"/>
      <c r="E144" s="90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3">
      <c r="B145" s="84"/>
      <c r="C145" s="87"/>
      <c r="D145" s="87"/>
      <c r="E145" s="90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3">
      <c r="B146" s="84"/>
      <c r="C146" s="87"/>
      <c r="D146" s="87"/>
      <c r="E146" s="90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3">
      <c r="B147" s="85"/>
      <c r="C147" s="88"/>
      <c r="D147" s="88"/>
      <c r="E147" s="91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3">
      <c r="B148" s="83" t="s">
        <v>43</v>
      </c>
      <c r="C148" s="86" t="s">
        <v>54</v>
      </c>
      <c r="D148" s="86" t="s">
        <v>91</v>
      </c>
      <c r="E148" s="89" t="s">
        <v>10</v>
      </c>
      <c r="F148" s="41" t="s">
        <v>1</v>
      </c>
      <c r="G148" s="42">
        <f t="shared" si="29"/>
        <v>2823.7853700000001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188.78537000000006</v>
      </c>
      <c r="O148" s="44">
        <f t="shared" ref="O148" si="58">SUM(O149:O153)</f>
        <v>0</v>
      </c>
      <c r="P148" s="45">
        <f t="shared" si="57"/>
        <v>0</v>
      </c>
    </row>
    <row r="149" spans="2:16" x14ac:dyDescent="0.3">
      <c r="B149" s="84"/>
      <c r="C149" s="87"/>
      <c r="D149" s="87"/>
      <c r="E149" s="90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3">
      <c r="B150" s="84"/>
      <c r="C150" s="87"/>
      <c r="D150" s="87"/>
      <c r="E150" s="90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3">
      <c r="B151" s="84"/>
      <c r="C151" s="87"/>
      <c r="D151" s="87"/>
      <c r="E151" s="90"/>
      <c r="F151" s="52" t="s">
        <v>55</v>
      </c>
      <c r="G151" s="48">
        <f t="shared" ref="G151:G189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3">
      <c r="B152" s="84"/>
      <c r="C152" s="87"/>
      <c r="D152" s="87"/>
      <c r="E152" s="90"/>
      <c r="F152" s="47" t="s">
        <v>4</v>
      </c>
      <c r="G152" s="48">
        <f t="shared" si="59"/>
        <v>188.78537000000006</v>
      </c>
      <c r="H152" s="49"/>
      <c r="I152" s="50"/>
      <c r="J152" s="50"/>
      <c r="K152" s="50"/>
      <c r="L152" s="50"/>
      <c r="M152" s="53">
        <v>0</v>
      </c>
      <c r="N152" s="50">
        <f>600+188.78537-600</f>
        <v>188.78537000000006</v>
      </c>
      <c r="O152" s="50"/>
      <c r="P152" s="51"/>
    </row>
    <row r="153" spans="2:16" x14ac:dyDescent="0.3">
      <c r="B153" s="85"/>
      <c r="C153" s="88"/>
      <c r="D153" s="88"/>
      <c r="E153" s="91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3">
      <c r="B154" s="83" t="s">
        <v>45</v>
      </c>
      <c r="C154" s="86" t="s">
        <v>50</v>
      </c>
      <c r="D154" s="86">
        <v>2019</v>
      </c>
      <c r="E154" s="89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3">
      <c r="B155" s="84"/>
      <c r="C155" s="87"/>
      <c r="D155" s="87"/>
      <c r="E155" s="90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3">
      <c r="B156" s="84"/>
      <c r="C156" s="87"/>
      <c r="D156" s="87"/>
      <c r="E156" s="90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3">
      <c r="B157" s="84"/>
      <c r="C157" s="87"/>
      <c r="D157" s="87"/>
      <c r="E157" s="90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3">
      <c r="B158" s="84"/>
      <c r="C158" s="87"/>
      <c r="D158" s="87"/>
      <c r="E158" s="90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3">
      <c r="B159" s="85"/>
      <c r="C159" s="88"/>
      <c r="D159" s="88"/>
      <c r="E159" s="91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3">
      <c r="B160" s="83" t="s">
        <v>46</v>
      </c>
      <c r="C160" s="86" t="s">
        <v>56</v>
      </c>
      <c r="D160" s="86">
        <v>2020</v>
      </c>
      <c r="E160" s="89" t="s">
        <v>10</v>
      </c>
      <c r="F160" s="41" t="s">
        <v>1</v>
      </c>
      <c r="G160" s="42">
        <f t="shared" si="59"/>
        <v>5200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2700</v>
      </c>
      <c r="O160" s="44">
        <f t="shared" ref="O160" si="63">SUM(O161:O165)</f>
        <v>0</v>
      </c>
      <c r="P160" s="45">
        <f t="shared" si="62"/>
        <v>0</v>
      </c>
    </row>
    <row r="161" spans="2:19" x14ac:dyDescent="0.3">
      <c r="B161" s="84"/>
      <c r="C161" s="87"/>
      <c r="D161" s="87"/>
      <c r="E161" s="90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3">
      <c r="B162" s="84"/>
      <c r="C162" s="87"/>
      <c r="D162" s="87"/>
      <c r="E162" s="90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3">
      <c r="B163" s="84"/>
      <c r="C163" s="87"/>
      <c r="D163" s="87"/>
      <c r="E163" s="90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3">
      <c r="B164" s="84"/>
      <c r="C164" s="87"/>
      <c r="D164" s="87"/>
      <c r="E164" s="90"/>
      <c r="F164" s="47" t="s">
        <v>4</v>
      </c>
      <c r="G164" s="48">
        <f t="shared" si="59"/>
        <v>2700</v>
      </c>
      <c r="H164" s="49"/>
      <c r="I164" s="50"/>
      <c r="J164" s="50"/>
      <c r="K164" s="50"/>
      <c r="L164" s="50"/>
      <c r="M164" s="53">
        <v>0</v>
      </c>
      <c r="N164" s="50">
        <v>2700</v>
      </c>
      <c r="O164" s="50"/>
      <c r="P164" s="51"/>
    </row>
    <row r="165" spans="2:19" x14ac:dyDescent="0.3">
      <c r="B165" s="85"/>
      <c r="C165" s="88"/>
      <c r="D165" s="88"/>
      <c r="E165" s="91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3">
      <c r="B166" s="83" t="s">
        <v>57</v>
      </c>
      <c r="C166" s="86" t="s">
        <v>95</v>
      </c>
      <c r="D166" s="86" t="s">
        <v>86</v>
      </c>
      <c r="E166" s="89" t="s">
        <v>10</v>
      </c>
      <c r="F166" s="41" t="s">
        <v>1</v>
      </c>
      <c r="G166" s="42">
        <f t="shared" si="59"/>
        <v>61386.432290000004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15000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3">
      <c r="B167" s="84"/>
      <c r="C167" s="87"/>
      <c r="D167" s="87"/>
      <c r="E167" s="90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3">
      <c r="B168" s="84"/>
      <c r="C168" s="87"/>
      <c r="D168" s="87"/>
      <c r="E168" s="90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3">
      <c r="B169" s="84"/>
      <c r="C169" s="87"/>
      <c r="D169" s="87"/>
      <c r="E169" s="90"/>
      <c r="F169" s="52" t="s">
        <v>55</v>
      </c>
      <c r="G169" s="48">
        <f t="shared" si="59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14985</v>
      </c>
      <c r="O169" s="50">
        <v>15000</v>
      </c>
      <c r="P169" s="51"/>
    </row>
    <row r="170" spans="2:19" x14ac:dyDescent="0.3">
      <c r="B170" s="84"/>
      <c r="C170" s="87"/>
      <c r="D170" s="87"/>
      <c r="E170" s="90"/>
      <c r="F170" s="47" t="s">
        <v>4</v>
      </c>
      <c r="G170" s="48">
        <f t="shared" si="59"/>
        <v>28534.862289999997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f>1915-1900</f>
        <v>15</v>
      </c>
      <c r="O170" s="50"/>
      <c r="P170" s="51"/>
    </row>
    <row r="171" spans="2:19" x14ac:dyDescent="0.3">
      <c r="B171" s="85"/>
      <c r="C171" s="88"/>
      <c r="D171" s="88"/>
      <c r="E171" s="91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3">
      <c r="B172" s="83" t="s">
        <v>82</v>
      </c>
      <c r="C172" s="86" t="s">
        <v>83</v>
      </c>
      <c r="D172" s="86" t="s">
        <v>85</v>
      </c>
      <c r="E172" s="89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3">
      <c r="B173" s="84"/>
      <c r="C173" s="87"/>
      <c r="D173" s="87"/>
      <c r="E173" s="90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3">
      <c r="B174" s="84"/>
      <c r="C174" s="87"/>
      <c r="D174" s="87"/>
      <c r="E174" s="90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3">
      <c r="B175" s="84"/>
      <c r="C175" s="87"/>
      <c r="D175" s="87"/>
      <c r="E175" s="90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3">
      <c r="B176" s="84"/>
      <c r="C176" s="87"/>
      <c r="D176" s="87"/>
      <c r="E176" s="90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9" ht="16.2" thickBot="1" x14ac:dyDescent="0.35">
      <c r="B177" s="118"/>
      <c r="C177" s="119"/>
      <c r="D177" s="119"/>
      <c r="E177" s="78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9" ht="15.75" customHeight="1" x14ac:dyDescent="0.3">
      <c r="B178" s="83" t="s">
        <v>93</v>
      </c>
      <c r="C178" s="86" t="s">
        <v>96</v>
      </c>
      <c r="D178" s="86" t="s">
        <v>94</v>
      </c>
      <c r="E178" s="89" t="s">
        <v>10</v>
      </c>
      <c r="F178" s="41" t="s">
        <v>1</v>
      </c>
      <c r="G178" s="42">
        <f t="shared" ref="G178:G183" si="68">SUM(H178:P178)</f>
        <v>1021.02102</v>
      </c>
      <c r="H178" s="43">
        <f>SUM(H179:H183)</f>
        <v>0</v>
      </c>
      <c r="I178" s="44">
        <f t="shared" ref="I178:P178" si="69">SUM(I179:I183)</f>
        <v>0</v>
      </c>
      <c r="J178" s="44">
        <f t="shared" si="69"/>
        <v>0</v>
      </c>
      <c r="K178" s="44">
        <f t="shared" si="69"/>
        <v>0</v>
      </c>
      <c r="L178" s="44">
        <f t="shared" si="69"/>
        <v>0</v>
      </c>
      <c r="M178" s="44">
        <f t="shared" si="69"/>
        <v>0</v>
      </c>
      <c r="N178" s="44">
        <f t="shared" si="69"/>
        <v>1021.02102</v>
      </c>
      <c r="O178" s="44">
        <f t="shared" si="69"/>
        <v>0</v>
      </c>
      <c r="P178" s="45">
        <f t="shared" si="69"/>
        <v>0</v>
      </c>
    </row>
    <row r="179" spans="2:19" x14ac:dyDescent="0.3">
      <c r="B179" s="84"/>
      <c r="C179" s="87"/>
      <c r="D179" s="87"/>
      <c r="E179" s="90"/>
      <c r="F179" s="47" t="s">
        <v>2</v>
      </c>
      <c r="G179" s="48">
        <f t="shared" si="68"/>
        <v>0</v>
      </c>
      <c r="H179" s="49"/>
      <c r="I179" s="50"/>
      <c r="J179" s="50"/>
      <c r="K179" s="50"/>
      <c r="L179" s="50"/>
      <c r="M179" s="50"/>
      <c r="N179" s="50"/>
      <c r="O179" s="50"/>
      <c r="P179" s="51"/>
    </row>
    <row r="180" spans="2:19" x14ac:dyDescent="0.3">
      <c r="B180" s="84"/>
      <c r="C180" s="87"/>
      <c r="D180" s="87"/>
      <c r="E180" s="90"/>
      <c r="F180" s="47" t="s">
        <v>3</v>
      </c>
      <c r="G180" s="48">
        <f t="shared" si="68"/>
        <v>0</v>
      </c>
      <c r="H180" s="49"/>
      <c r="I180" s="50"/>
      <c r="J180" s="50"/>
      <c r="K180" s="50"/>
      <c r="L180" s="50"/>
      <c r="M180" s="50"/>
      <c r="N180" s="50"/>
      <c r="O180" s="50"/>
      <c r="P180" s="51"/>
    </row>
    <row r="181" spans="2:19" x14ac:dyDescent="0.3">
      <c r="B181" s="84"/>
      <c r="C181" s="87"/>
      <c r="D181" s="87"/>
      <c r="E181" s="90"/>
      <c r="F181" s="52" t="s">
        <v>55</v>
      </c>
      <c r="G181" s="48">
        <f t="shared" si="68"/>
        <v>1020</v>
      </c>
      <c r="H181" s="49"/>
      <c r="I181" s="50"/>
      <c r="J181" s="50"/>
      <c r="K181" s="50"/>
      <c r="L181" s="50"/>
      <c r="M181" s="53"/>
      <c r="N181" s="50">
        <v>1020</v>
      </c>
      <c r="O181" s="50"/>
      <c r="P181" s="51"/>
      <c r="S181" s="54"/>
    </row>
    <row r="182" spans="2:19" x14ac:dyDescent="0.3">
      <c r="B182" s="84"/>
      <c r="C182" s="87"/>
      <c r="D182" s="87"/>
      <c r="E182" s="90"/>
      <c r="F182" s="47" t="s">
        <v>4</v>
      </c>
      <c r="G182" s="48">
        <f t="shared" si="68"/>
        <v>1.02102</v>
      </c>
      <c r="H182" s="49"/>
      <c r="I182" s="50"/>
      <c r="J182" s="50"/>
      <c r="K182" s="50"/>
      <c r="L182" s="50"/>
      <c r="M182" s="53"/>
      <c r="N182" s="50">
        <v>1.02102</v>
      </c>
      <c r="O182" s="50"/>
      <c r="P182" s="51"/>
    </row>
    <row r="183" spans="2:19" ht="16.2" thickBot="1" x14ac:dyDescent="0.35">
      <c r="B183" s="118"/>
      <c r="C183" s="119"/>
      <c r="D183" s="119"/>
      <c r="E183" s="78"/>
      <c r="F183" s="60" t="s">
        <v>5</v>
      </c>
      <c r="G183" s="61">
        <f t="shared" si="68"/>
        <v>0</v>
      </c>
      <c r="H183" s="62"/>
      <c r="I183" s="63"/>
      <c r="J183" s="63"/>
      <c r="K183" s="63"/>
      <c r="L183" s="63"/>
      <c r="M183" s="63"/>
      <c r="N183" s="63"/>
      <c r="O183" s="63"/>
      <c r="P183" s="64"/>
    </row>
    <row r="184" spans="2:19" ht="15.75" customHeight="1" x14ac:dyDescent="0.3">
      <c r="B184" s="103"/>
      <c r="C184" s="106"/>
      <c r="D184" s="106" t="s">
        <v>88</v>
      </c>
      <c r="E184" s="109" t="s">
        <v>9</v>
      </c>
      <c r="F184" s="25" t="s">
        <v>1</v>
      </c>
      <c r="G184" s="26">
        <f t="shared" si="59"/>
        <v>1865591.9774300002</v>
      </c>
      <c r="H184" s="27">
        <f t="shared" ref="H184:N189" si="70">SUM(H112,H16)</f>
        <v>112717.48300000001</v>
      </c>
      <c r="I184" s="28">
        <f t="shared" si="70"/>
        <v>143877.99485000002</v>
      </c>
      <c r="J184" s="28">
        <f t="shared" si="70"/>
        <v>218577.76193000001</v>
      </c>
      <c r="K184" s="28">
        <f t="shared" si="70"/>
        <v>392022.58838000003</v>
      </c>
      <c r="L184" s="28">
        <f t="shared" si="70"/>
        <v>407596.19046000007</v>
      </c>
      <c r="M184" s="28">
        <f t="shared" si="70"/>
        <v>177770.80504000001</v>
      </c>
      <c r="N184" s="28">
        <f t="shared" si="70"/>
        <v>237903.50751000002</v>
      </c>
      <c r="O184" s="28">
        <f t="shared" ref="O184" si="71">SUM(O112,O16)</f>
        <v>175125.64626000001</v>
      </c>
      <c r="P184" s="29">
        <f t="shared" ref="P184:P189" si="72">SUM(P112,P16)</f>
        <v>0</v>
      </c>
    </row>
    <row r="185" spans="2:19" x14ac:dyDescent="0.3">
      <c r="B185" s="104"/>
      <c r="C185" s="107"/>
      <c r="D185" s="107"/>
      <c r="E185" s="110"/>
      <c r="F185" s="30" t="s">
        <v>2</v>
      </c>
      <c r="G185" s="31">
        <f t="shared" si="59"/>
        <v>932193.42075000005</v>
      </c>
      <c r="H185" s="32">
        <f t="shared" si="70"/>
        <v>57000</v>
      </c>
      <c r="I185" s="33">
        <f t="shared" si="70"/>
        <v>84401.142000000022</v>
      </c>
      <c r="J185" s="33">
        <f t="shared" si="70"/>
        <v>121770</v>
      </c>
      <c r="K185" s="33">
        <f t="shared" si="70"/>
        <v>241334.43806000001</v>
      </c>
      <c r="L185" s="33">
        <f t="shared" si="70"/>
        <v>268352.46828999999</v>
      </c>
      <c r="M185" s="33">
        <f t="shared" si="70"/>
        <v>105124.2</v>
      </c>
      <c r="N185" s="33">
        <f t="shared" si="70"/>
        <v>54211.172400000003</v>
      </c>
      <c r="O185" s="33">
        <f t="shared" ref="O185" si="73">SUM(O113,O17)</f>
        <v>0</v>
      </c>
      <c r="P185" s="34">
        <f t="shared" si="72"/>
        <v>0</v>
      </c>
    </row>
    <row r="186" spans="2:19" x14ac:dyDescent="0.3">
      <c r="B186" s="104"/>
      <c r="C186" s="107"/>
      <c r="D186" s="107"/>
      <c r="E186" s="110"/>
      <c r="F186" s="30" t="s">
        <v>3</v>
      </c>
      <c r="G186" s="31">
        <f t="shared" si="59"/>
        <v>50548.349010000005</v>
      </c>
      <c r="H186" s="32">
        <f t="shared" si="70"/>
        <v>3000</v>
      </c>
      <c r="I186" s="33">
        <f t="shared" si="70"/>
        <v>11239.693000000001</v>
      </c>
      <c r="J186" s="33">
        <f t="shared" si="70"/>
        <v>3083.8000099999999</v>
      </c>
      <c r="K186" s="33">
        <f t="shared" si="70"/>
        <v>17437.721600000001</v>
      </c>
      <c r="L186" s="33">
        <f t="shared" si="70"/>
        <v>5503.6310100000001</v>
      </c>
      <c r="M186" s="33">
        <f t="shared" si="70"/>
        <v>955.67455000000007</v>
      </c>
      <c r="N186" s="33">
        <f t="shared" si="70"/>
        <v>9327.8288400000001</v>
      </c>
      <c r="O186" s="33">
        <f t="shared" ref="O186" si="74">SUM(O114,O18)</f>
        <v>0</v>
      </c>
      <c r="P186" s="34">
        <f t="shared" si="72"/>
        <v>0</v>
      </c>
    </row>
    <row r="187" spans="2:19" x14ac:dyDescent="0.3">
      <c r="B187" s="104"/>
      <c r="C187" s="107"/>
      <c r="D187" s="107"/>
      <c r="E187" s="110"/>
      <c r="F187" s="35" t="s">
        <v>55</v>
      </c>
      <c r="G187" s="31">
        <f t="shared" si="59"/>
        <v>616349.06285999995</v>
      </c>
      <c r="H187" s="32">
        <f t="shared" si="70"/>
        <v>0</v>
      </c>
      <c r="I187" s="33">
        <f t="shared" si="70"/>
        <v>0</v>
      </c>
      <c r="J187" s="33">
        <f t="shared" si="70"/>
        <v>55973.88</v>
      </c>
      <c r="K187" s="33">
        <f t="shared" si="70"/>
        <v>96900.9</v>
      </c>
      <c r="L187" s="33">
        <f t="shared" si="70"/>
        <v>76368</v>
      </c>
      <c r="M187" s="33">
        <f t="shared" si="70"/>
        <v>45441.179089999998</v>
      </c>
      <c r="N187" s="33">
        <f t="shared" si="70"/>
        <v>166539.45750999998</v>
      </c>
      <c r="O187" s="33">
        <f t="shared" ref="O187" si="75">SUM(O115,O19)</f>
        <v>175125.64626000001</v>
      </c>
      <c r="P187" s="34">
        <f t="shared" si="72"/>
        <v>0</v>
      </c>
    </row>
    <row r="188" spans="2:19" x14ac:dyDescent="0.3">
      <c r="B188" s="104"/>
      <c r="C188" s="107"/>
      <c r="D188" s="107"/>
      <c r="E188" s="110"/>
      <c r="F188" s="30" t="s">
        <v>4</v>
      </c>
      <c r="G188" s="31">
        <f t="shared" si="59"/>
        <v>267521.14481000003</v>
      </c>
      <c r="H188" s="32">
        <f t="shared" si="70"/>
        <v>52717.483000000007</v>
      </c>
      <c r="I188" s="33">
        <f t="shared" si="70"/>
        <v>48237.159849999996</v>
      </c>
      <c r="J188" s="33">
        <f t="shared" si="70"/>
        <v>37750.081919999997</v>
      </c>
      <c r="K188" s="33">
        <f t="shared" si="70"/>
        <v>36349.528720000002</v>
      </c>
      <c r="L188" s="33">
        <f t="shared" si="70"/>
        <v>57372.091160000011</v>
      </c>
      <c r="M188" s="33">
        <f t="shared" si="70"/>
        <v>26249.751400000001</v>
      </c>
      <c r="N188" s="33">
        <f t="shared" si="70"/>
        <v>8845.0487599999997</v>
      </c>
      <c r="O188" s="33">
        <f t="shared" ref="O188" si="76">SUM(O116,O20)</f>
        <v>0</v>
      </c>
      <c r="P188" s="34">
        <f t="shared" si="72"/>
        <v>0</v>
      </c>
    </row>
    <row r="189" spans="2:19" ht="16.2" thickBot="1" x14ac:dyDescent="0.35">
      <c r="B189" s="115"/>
      <c r="C189" s="116"/>
      <c r="D189" s="116"/>
      <c r="E189" s="117"/>
      <c r="F189" s="67" t="s">
        <v>63</v>
      </c>
      <c r="G189" s="68">
        <f t="shared" si="59"/>
        <v>0</v>
      </c>
      <c r="H189" s="69">
        <f t="shared" si="70"/>
        <v>0</v>
      </c>
      <c r="I189" s="70">
        <f t="shared" si="70"/>
        <v>0</v>
      </c>
      <c r="J189" s="70">
        <f t="shared" si="70"/>
        <v>0</v>
      </c>
      <c r="K189" s="70">
        <f t="shared" si="70"/>
        <v>0</v>
      </c>
      <c r="L189" s="70">
        <f t="shared" si="70"/>
        <v>0</v>
      </c>
      <c r="M189" s="70">
        <f t="shared" si="70"/>
        <v>0</v>
      </c>
      <c r="N189" s="70">
        <f t="shared" si="70"/>
        <v>0</v>
      </c>
      <c r="O189" s="70">
        <f t="shared" ref="O189" si="77">SUM(O117,O21)</f>
        <v>0</v>
      </c>
      <c r="P189" s="71">
        <f t="shared" si="72"/>
        <v>0</v>
      </c>
    </row>
    <row r="191" spans="2:19" x14ac:dyDescent="0.3">
      <c r="K191" s="72"/>
      <c r="M191" s="72"/>
      <c r="N191" s="72"/>
      <c r="O191" s="72"/>
    </row>
    <row r="193" spans="8:8" x14ac:dyDescent="0.3">
      <c r="H193" s="73"/>
    </row>
  </sheetData>
  <mergeCells count="131"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2024-12-26T13:48:14Z</dcterms:modified>
</cp:coreProperties>
</file>